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6" activeTab="0"/>
  </bookViews>
  <sheets>
    <sheet name="full roads spreadsheet" sheetId="1" r:id="rId1"/>
    <sheet name="Sheet1" sheetId="2" r:id="rId2"/>
    <sheet name="2022 Approved&amp;denied" sheetId="3" r:id="rId3"/>
  </sheets>
  <definedNames/>
  <calcPr fullCalcOnLoad="1"/>
</workbook>
</file>

<file path=xl/sharedStrings.xml><?xml version="1.0" encoding="utf-8"?>
<sst xmlns="http://schemas.openxmlformats.org/spreadsheetml/2006/main" count="110" uniqueCount="87">
  <si>
    <t>PROJECT</t>
  </si>
  <si>
    <t>Estimate</t>
  </si>
  <si>
    <t>Down pmt.</t>
  </si>
  <si>
    <t>Payment</t>
  </si>
  <si>
    <t>Paid to date</t>
  </si>
  <si>
    <t>Variance</t>
  </si>
  <si>
    <t>Total Road Bids</t>
  </si>
  <si>
    <t>Variance from estimates</t>
  </si>
  <si>
    <t>TOTAL</t>
  </si>
  <si>
    <t>Approved Ogden Township Road Projects 2020</t>
  </si>
  <si>
    <t>Estimate #</t>
  </si>
  <si>
    <t>Description</t>
  </si>
  <si>
    <t>Accepted or Rejected</t>
  </si>
  <si>
    <t xml:space="preserve">Reason ( if rejected ) </t>
  </si>
  <si>
    <t>Estimated Total Cost</t>
  </si>
  <si>
    <t xml:space="preserve"># 4066- Hendricks Road Between Loar &amp; Crockett </t>
  </si>
  <si>
    <t># 3373- Loar Hwy- Yankee to Ohio line</t>
  </si>
  <si>
    <t>#3866-Loar Hwy- Horton to Fike</t>
  </si>
  <si>
    <t>#3374-Yankee Road- Pence to Hodges</t>
  </si>
  <si>
    <t>#4017-Yankee Rd-Pence to Crockett</t>
  </si>
  <si>
    <t>#4068-Culverts on Thompson Hwy</t>
  </si>
  <si>
    <t>#4069- Neuroth- Weston to Fike</t>
  </si>
  <si>
    <t xml:space="preserve">#4125- Fike Road-Thompson to Loar Hwy </t>
  </si>
  <si>
    <t xml:space="preserve">#4127- Loar Hwy- Mulberry to Weston </t>
  </si>
  <si>
    <t>#3604- Pence Hwy- Yankee to Ohio Line</t>
  </si>
  <si>
    <t>Deposit</t>
  </si>
  <si>
    <t>Downpayment Required</t>
  </si>
  <si>
    <t>TOTALS:</t>
  </si>
  <si>
    <t xml:space="preserve">                                                                                   </t>
  </si>
  <si>
    <t>Proposed Ogden Township Road Projects 2022</t>
  </si>
  <si>
    <t>Asphalt wedge, crackfill, seal coat &amp; fog seal .96 Miles of Fike Rd, Crockett to Neuroth</t>
  </si>
  <si>
    <t>Crackfill, Seal coat &amp; fog seal 2.00 Miles of Pence Hwy, Weston to Mulberry Rd</t>
  </si>
  <si>
    <t>Shoulder Removal, 18", Culv &amp; Ashpalt Overlay 1.16 Miles of Sheldon Rd, Crockett to Scott Hwy</t>
  </si>
  <si>
    <t xml:space="preserve">Shoulder Removal, Underseal &amp; Aspalt overlay .99 Miles of Thompson Hwy, Yankee to Mulberry ( JOINT PROJECT WITH RIGA) </t>
  </si>
  <si>
    <t>Underseal &amp; Aspalt overlay .99 Miles of Treat Hwy, Horton to Fike (JOINT PROJECT WITH FAIRFIELD)</t>
  </si>
  <si>
    <t>87" x 63" x 48' Culvert Replacement on Fike rd, Crockett to Loar- Bay Drain</t>
  </si>
  <si>
    <t>APPROVED</t>
  </si>
  <si>
    <t>REJECTED</t>
  </si>
  <si>
    <t>Rejected at this time in order to obtain other options for Sheldon Road. Pending other options from LCRC for May 2022 Meeting</t>
  </si>
  <si>
    <t>EST # 4336-  .96 Miles of Fike Rd, Crockett to Neuroth</t>
  </si>
  <si>
    <t xml:space="preserve">Deposit </t>
  </si>
  <si>
    <t>Check #6688</t>
  </si>
  <si>
    <t>EST #4384- 2.00 Miles of Pence Hwy, Weston to Mulberry Rd</t>
  </si>
  <si>
    <t>Desposit</t>
  </si>
  <si>
    <t>Check #6687</t>
  </si>
  <si>
    <t>Check #6689</t>
  </si>
  <si>
    <t>Check #</t>
  </si>
  <si>
    <t>Check #6690</t>
  </si>
  <si>
    <t>EST# 4551- 1.99 Miles of Ridgeville- Crockett to Pence</t>
  </si>
  <si>
    <t>Check #6705</t>
  </si>
  <si>
    <t>EST# 4533-87" x 63" x 48' Culvert Replacement on Fike rd, Crockett to Loar- Bay Drain</t>
  </si>
  <si>
    <t>EST#4552- 1.71 Miles of Neuroth Hwy- Ohio line to Mulberry Rd</t>
  </si>
  <si>
    <t>Check #6706</t>
  </si>
  <si>
    <t>Approved Ogden Township Road Projects 2022</t>
  </si>
  <si>
    <t>EST#4514-  .99 Miles of Thompson Hwy, Yankee to Mulberry ( JOINT W/RIGA)</t>
  </si>
  <si>
    <t>EST#4515- 99 Miles of Treat Hwy, Horton to Fike (JOINT PROJECT W/FAIRFIELD)</t>
  </si>
  <si>
    <t>Invoice#102380</t>
  </si>
  <si>
    <t>Invoice#102378</t>
  </si>
  <si>
    <t>Invoice#102293</t>
  </si>
  <si>
    <t>Match Funds</t>
  </si>
  <si>
    <t>Invoice #102291</t>
  </si>
  <si>
    <t>Invoice #102377</t>
  </si>
  <si>
    <t>Invoice #102292</t>
  </si>
  <si>
    <t>Invoice #102379</t>
  </si>
  <si>
    <t>Invoice #102463</t>
  </si>
  <si>
    <t>Invoice # 102554</t>
  </si>
  <si>
    <t>Invoice #102553</t>
  </si>
  <si>
    <t>Invoice #102464</t>
  </si>
  <si>
    <t>Invoice #102380</t>
  </si>
  <si>
    <t>Check#6816</t>
  </si>
  <si>
    <t>Check#6817</t>
  </si>
  <si>
    <t>Check#6818</t>
  </si>
  <si>
    <t>Check #6819</t>
  </si>
  <si>
    <t>Invoice #102576</t>
  </si>
  <si>
    <t>Invoice #102574</t>
  </si>
  <si>
    <t>Invoice #102591</t>
  </si>
  <si>
    <t>Invoice #102590</t>
  </si>
  <si>
    <t>Check #6858</t>
  </si>
  <si>
    <t>Check #6857</t>
  </si>
  <si>
    <t>Check #6855</t>
  </si>
  <si>
    <t>Check #6856</t>
  </si>
  <si>
    <t>Check #6860</t>
  </si>
  <si>
    <t>Check #6861</t>
  </si>
  <si>
    <t>Check #6859</t>
  </si>
  <si>
    <t>Total Match Used:</t>
  </si>
  <si>
    <t>Total Match</t>
  </si>
  <si>
    <t xml:space="preserve">Total PAID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</si>
</sst>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  <numFmt numFmtId="169" formatCode="mm/dd/yy"/>
    <numFmt numFmtId="170" formatCode="mm/dd/yy;@"/>
    <numFmt numFmtId="171" formatCode="m/d/yy;@"/>
    <numFmt numFmtId="172" formatCode="&quot;$&quot;#,##0.00;\-&quot;$&quot;#,##0.00"/>
    <numFmt numFmtId="173" formatCode="[$-409]dddd\,\ mmmm\ dd\,\ yyyy"/>
    <numFmt numFmtId="174" formatCode="[$-409]dddd\,\ mmmm\ d\,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1" fillId="32" borderId="6" applyNumberFormat="0" applyFont="0" applyAlignment="0" applyProtection="0"/>
    <xf numFmtId="0" fontId="55" fillId="27" borderId="7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8" fontId="5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69" fontId="7" fillId="0" borderId="9" xfId="0" applyNumberFormat="1" applyFont="1" applyFill="1" applyBorder="1" applyAlignment="1">
      <alignment horizontal="center" vertical="center"/>
    </xf>
    <xf numFmtId="168" fontId="8" fillId="33" borderId="0" xfId="0" applyNumberFormat="1" applyFont="1" applyFill="1" applyBorder="1" applyAlignment="1">
      <alignment horizontal="center" vertical="center"/>
    </xf>
    <xf numFmtId="169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8" fontId="7" fillId="33" borderId="9" xfId="0" applyNumberFormat="1" applyFont="1" applyFill="1" applyBorder="1" applyAlignment="1">
      <alignment horizontal="center" vertical="center"/>
    </xf>
    <xf numFmtId="168" fontId="7" fillId="0" borderId="9" xfId="0" applyNumberFormat="1" applyFont="1" applyBorder="1" applyAlignment="1">
      <alignment vertical="center"/>
    </xf>
    <xf numFmtId="170" fontId="8" fillId="33" borderId="9" xfId="0" applyNumberFormat="1" applyFont="1" applyFill="1" applyBorder="1" applyAlignment="1">
      <alignment horizontal="center" vertical="center"/>
    </xf>
    <xf numFmtId="170" fontId="8" fillId="0" borderId="9" xfId="0" applyNumberFormat="1" applyFont="1" applyBorder="1" applyAlignment="1">
      <alignment/>
    </xf>
    <xf numFmtId="168" fontId="8" fillId="0" borderId="9" xfId="0" applyNumberFormat="1" applyFont="1" applyBorder="1" applyAlignment="1">
      <alignment/>
    </xf>
    <xf numFmtId="168" fontId="8" fillId="33" borderId="9" xfId="0" applyNumberFormat="1" applyFont="1" applyFill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8" fontId="7" fillId="0" borderId="9" xfId="0" applyNumberFormat="1" applyFont="1" applyBorder="1" applyAlignment="1">
      <alignment horizontal="center" vertical="center"/>
    </xf>
    <xf numFmtId="172" fontId="7" fillId="0" borderId="9" xfId="0" applyNumberFormat="1" applyFont="1" applyBorder="1" applyAlignment="1">
      <alignment horizontal="center" vertical="center"/>
    </xf>
    <xf numFmtId="168" fontId="8" fillId="0" borderId="9" xfId="0" applyNumberFormat="1" applyFont="1" applyBorder="1" applyAlignment="1">
      <alignment horizontal="center" vertical="center"/>
    </xf>
    <xf numFmtId="16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7" fillId="0" borderId="10" xfId="0" applyFont="1" applyBorder="1" applyAlignment="1">
      <alignment vertical="center"/>
    </xf>
    <xf numFmtId="168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68" fontId="8" fillId="0" borderId="11" xfId="0" applyNumberFormat="1" applyFont="1" applyBorder="1" applyAlignment="1">
      <alignment horizontal="center" vertical="center"/>
    </xf>
    <xf numFmtId="170" fontId="8" fillId="0" borderId="11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168" fontId="7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8" fontId="9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168" fontId="59" fillId="0" borderId="9" xfId="0" applyNumberFormat="1" applyFont="1" applyBorder="1" applyAlignment="1">
      <alignment horizontal="center" vertical="center"/>
    </xf>
    <xf numFmtId="168" fontId="60" fillId="0" borderId="9" xfId="0" applyNumberFormat="1" applyFont="1" applyBorder="1" applyAlignment="1">
      <alignment horizontal="center" vertical="center"/>
    </xf>
    <xf numFmtId="168" fontId="60" fillId="0" borderId="0" xfId="0" applyNumberFormat="1" applyFont="1" applyAlignment="1">
      <alignment horizontal="center" vertical="center"/>
    </xf>
    <xf numFmtId="168" fontId="7" fillId="33" borderId="9" xfId="0" applyNumberFormat="1" applyFont="1" applyFill="1" applyBorder="1" applyAlignment="1">
      <alignment horizontal="center" vertical="center" wrapText="1"/>
    </xf>
    <xf numFmtId="169" fontId="7" fillId="0" borderId="9" xfId="0" applyNumberFormat="1" applyFont="1" applyFill="1" applyBorder="1" applyAlignment="1">
      <alignment horizontal="center" vertical="center" wrapText="1"/>
    </xf>
    <xf numFmtId="168" fontId="8" fillId="33" borderId="0" xfId="0" applyNumberFormat="1" applyFont="1" applyFill="1" applyBorder="1" applyAlignment="1">
      <alignment horizontal="center" vertical="center" wrapText="1"/>
    </xf>
    <xf numFmtId="170" fontId="8" fillId="33" borderId="9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8" fontId="8" fillId="33" borderId="9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" fillId="33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8" fontId="7" fillId="33" borderId="0" xfId="0" applyNumberFormat="1" applyFont="1" applyFill="1" applyBorder="1" applyAlignment="1">
      <alignment horizontal="center" vertical="center" wrapText="1"/>
    </xf>
    <xf numFmtId="170" fontId="7" fillId="33" borderId="9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168" fontId="8" fillId="0" borderId="9" xfId="0" applyNumberFormat="1" applyFont="1" applyFill="1" applyBorder="1" applyAlignment="1">
      <alignment horizontal="center" vertical="center"/>
    </xf>
    <xf numFmtId="168" fontId="61" fillId="0" borderId="0" xfId="0" applyNumberFormat="1" applyFont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8" fontId="7" fillId="33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68" fontId="7" fillId="0" borderId="9" xfId="0" applyNumberFormat="1" applyFont="1" applyFill="1" applyBorder="1" applyAlignment="1">
      <alignment horizontal="center" vertical="center"/>
    </xf>
    <xf numFmtId="169" fontId="8" fillId="0" borderId="9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7" fillId="0" borderId="12" xfId="0" applyNumberFormat="1" applyFont="1" applyFill="1" applyBorder="1" applyAlignment="1">
      <alignment horizontal="center" vertical="center"/>
    </xf>
    <xf numFmtId="168" fontId="7" fillId="3" borderId="9" xfId="0" applyNumberFormat="1" applyFont="1" applyFill="1" applyBorder="1" applyAlignment="1">
      <alignment horizontal="center" vertical="center"/>
    </xf>
    <xf numFmtId="168" fontId="8" fillId="3" borderId="9" xfId="0" applyNumberFormat="1" applyFont="1" applyFill="1" applyBorder="1" applyAlignment="1">
      <alignment horizontal="center" vertical="center"/>
    </xf>
    <xf numFmtId="168" fontId="7" fillId="3" borderId="9" xfId="0" applyNumberFormat="1" applyFont="1" applyFill="1" applyBorder="1" applyAlignment="1">
      <alignment vertical="center"/>
    </xf>
    <xf numFmtId="168" fontId="7" fillId="3" borderId="12" xfId="0" applyNumberFormat="1" applyFont="1" applyFill="1" applyBorder="1" applyAlignment="1">
      <alignment horizontal="center" vertical="center"/>
    </xf>
    <xf numFmtId="168" fontId="7" fillId="3" borderId="9" xfId="0" applyNumberFormat="1" applyFont="1" applyFill="1" applyBorder="1" applyAlignment="1">
      <alignment horizontal="right"/>
    </xf>
    <xf numFmtId="168" fontId="7" fillId="3" borderId="9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70" fontId="8" fillId="3" borderId="9" xfId="0" applyNumberFormat="1" applyFont="1" applyFill="1" applyBorder="1" applyAlignment="1">
      <alignment horizontal="center" vertical="center"/>
    </xf>
    <xf numFmtId="168" fontId="12" fillId="3" borderId="9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168" fontId="7" fillId="2" borderId="9" xfId="0" applyNumberFormat="1" applyFont="1" applyFill="1" applyBorder="1" applyAlignment="1">
      <alignment horizontal="center" vertical="center"/>
    </xf>
    <xf numFmtId="168" fontId="8" fillId="2" borderId="9" xfId="0" applyNumberFormat="1" applyFont="1" applyFill="1" applyBorder="1" applyAlignment="1">
      <alignment horizontal="center" vertical="center"/>
    </xf>
    <xf numFmtId="168" fontId="7" fillId="2" borderId="9" xfId="0" applyNumberFormat="1" applyFont="1" applyFill="1" applyBorder="1" applyAlignment="1">
      <alignment vertical="center"/>
    </xf>
    <xf numFmtId="168" fontId="7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8" fontId="8" fillId="2" borderId="9" xfId="0" applyNumberFormat="1" applyFont="1" applyFill="1" applyBorder="1" applyAlignment="1">
      <alignment vertical="center"/>
    </xf>
    <xf numFmtId="168" fontId="8" fillId="2" borderId="12" xfId="0" applyNumberFormat="1" applyFont="1" applyFill="1" applyBorder="1" applyAlignment="1">
      <alignment horizontal="center" vertical="center"/>
    </xf>
    <xf numFmtId="168" fontId="14" fillId="2" borderId="9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168" fontId="7" fillId="7" borderId="9" xfId="0" applyNumberFormat="1" applyFont="1" applyFill="1" applyBorder="1" applyAlignment="1">
      <alignment horizontal="center" vertical="center"/>
    </xf>
    <xf numFmtId="168" fontId="8" fillId="7" borderId="9" xfId="0" applyNumberFormat="1" applyFont="1" applyFill="1" applyBorder="1" applyAlignment="1">
      <alignment horizontal="center" vertical="center"/>
    </xf>
    <xf numFmtId="168" fontId="7" fillId="7" borderId="9" xfId="0" applyNumberFormat="1" applyFont="1" applyFill="1" applyBorder="1" applyAlignment="1">
      <alignment vertical="center"/>
    </xf>
    <xf numFmtId="168" fontId="7" fillId="7" borderId="12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/>
    </xf>
    <xf numFmtId="168" fontId="12" fillId="7" borderId="9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5" fillId="34" borderId="0" xfId="0" applyFont="1" applyFill="1" applyAlignment="1">
      <alignment/>
    </xf>
    <xf numFmtId="168" fontId="13" fillId="7" borderId="9" xfId="0" applyNumberFormat="1" applyFont="1" applyFill="1" applyBorder="1" applyAlignment="1">
      <alignment horizontal="center" vertical="center"/>
    </xf>
    <xf numFmtId="168" fontId="14" fillId="7" borderId="9" xfId="0" applyNumberFormat="1" applyFont="1" applyFill="1" applyBorder="1" applyAlignment="1">
      <alignment horizontal="center" vertical="center"/>
    </xf>
    <xf numFmtId="168" fontId="13" fillId="7" borderId="9" xfId="0" applyNumberFormat="1" applyFont="1" applyFill="1" applyBorder="1" applyAlignment="1">
      <alignment vertical="center"/>
    </xf>
    <xf numFmtId="0" fontId="15" fillId="7" borderId="0" xfId="0" applyFont="1" applyFill="1" applyAlignment="1">
      <alignment/>
    </xf>
    <xf numFmtId="168" fontId="8" fillId="3" borderId="9" xfId="0" applyNumberFormat="1" applyFont="1" applyFill="1" applyBorder="1" applyAlignment="1">
      <alignment vertical="center"/>
    </xf>
    <xf numFmtId="0" fontId="0" fillId="7" borderId="0" xfId="0" applyFill="1" applyAlignment="1">
      <alignment/>
    </xf>
    <xf numFmtId="168" fontId="59" fillId="7" borderId="12" xfId="0" applyNumberFormat="1" applyFont="1" applyFill="1" applyBorder="1" applyAlignment="1">
      <alignment horizontal="center" vertical="center"/>
    </xf>
    <xf numFmtId="168" fontId="8" fillId="7" borderId="9" xfId="0" applyNumberFormat="1" applyFont="1" applyFill="1" applyBorder="1" applyAlignment="1">
      <alignment vertical="center"/>
    </xf>
    <xf numFmtId="168" fontId="62" fillId="7" borderId="9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13" xfId="0" applyFont="1" applyBorder="1" applyAlignment="1">
      <alignment vertical="center"/>
    </xf>
    <xf numFmtId="168" fontId="8" fillId="0" borderId="13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8" fontId="9" fillId="0" borderId="15" xfId="0" applyNumberFormat="1" applyFont="1" applyBorder="1" applyAlignment="1">
      <alignment horizontal="center" vertical="center" wrapText="1"/>
    </xf>
    <xf numFmtId="168" fontId="10" fillId="0" borderId="15" xfId="0" applyNumberFormat="1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/>
    </xf>
    <xf numFmtId="168" fontId="7" fillId="7" borderId="9" xfId="0" applyNumberFormat="1" applyFont="1" applyFill="1" applyBorder="1" applyAlignment="1">
      <alignment horizontal="right"/>
    </xf>
    <xf numFmtId="168" fontId="14" fillId="2" borderId="9" xfId="0" applyNumberFormat="1" applyFont="1" applyFill="1" applyBorder="1" applyAlignment="1">
      <alignment vertical="center"/>
    </xf>
    <xf numFmtId="168" fontId="7" fillId="3" borderId="9" xfId="0" applyNumberFormat="1" applyFont="1" applyFill="1" applyBorder="1" applyAlignment="1">
      <alignment horizontal="center" vertical="center" wrapText="1"/>
    </xf>
    <xf numFmtId="168" fontId="8" fillId="2" borderId="9" xfId="0" applyNumberFormat="1" applyFont="1" applyFill="1" applyBorder="1" applyAlignment="1">
      <alignment horizontal="center" vertical="center" wrapText="1"/>
    </xf>
    <xf numFmtId="168" fontId="13" fillId="2" borderId="9" xfId="0" applyNumberFormat="1" applyFont="1" applyFill="1" applyBorder="1" applyAlignment="1">
      <alignment horizontal="center" vertical="center"/>
    </xf>
    <xf numFmtId="168" fontId="7" fillId="2" borderId="9" xfId="0" applyNumberFormat="1" applyFont="1" applyFill="1" applyBorder="1" applyAlignment="1">
      <alignment horizontal="center" vertical="center" wrapText="1"/>
    </xf>
    <xf numFmtId="168" fontId="7" fillId="0" borderId="9" xfId="0" applyNumberFormat="1" applyFont="1" applyBorder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2" borderId="9" xfId="0" applyNumberFormat="1" applyFont="1" applyFill="1" applyBorder="1" applyAlignment="1">
      <alignment horizontal="right"/>
    </xf>
    <xf numFmtId="168" fontId="13" fillId="2" borderId="9" xfId="0" applyNumberFormat="1" applyFont="1" applyFill="1" applyBorder="1" applyAlignment="1">
      <alignment horizontal="right"/>
    </xf>
    <xf numFmtId="168" fontId="13" fillId="7" borderId="9" xfId="0" applyNumberFormat="1" applyFont="1" applyFill="1" applyBorder="1" applyAlignment="1">
      <alignment horizontal="right"/>
    </xf>
    <xf numFmtId="168" fontId="14" fillId="7" borderId="9" xfId="0" applyNumberFormat="1" applyFont="1" applyFill="1" applyBorder="1" applyAlignment="1">
      <alignment vertical="center"/>
    </xf>
    <xf numFmtId="168" fontId="14" fillId="3" borderId="9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7" fillId="3" borderId="12" xfId="0" applyNumberFormat="1" applyFont="1" applyFill="1" applyBorder="1" applyAlignment="1">
      <alignment horizontal="center" vertical="center" wrapText="1"/>
    </xf>
    <xf numFmtId="168" fontId="7" fillId="2" borderId="12" xfId="0" applyNumberFormat="1" applyFont="1" applyFill="1" applyBorder="1" applyAlignment="1">
      <alignment horizontal="center" vertical="center" wrapText="1"/>
    </xf>
    <xf numFmtId="168" fontId="8" fillId="2" borderId="12" xfId="0" applyNumberFormat="1" applyFont="1" applyFill="1" applyBorder="1" applyAlignment="1">
      <alignment horizontal="center" vertical="center" wrapText="1"/>
    </xf>
    <xf numFmtId="168" fontId="14" fillId="2" borderId="12" xfId="0" applyNumberFormat="1" applyFont="1" applyFill="1" applyBorder="1" applyAlignment="1">
      <alignment horizontal="center" vertical="center" wrapText="1"/>
    </xf>
    <xf numFmtId="168" fontId="7" fillId="7" borderId="12" xfId="0" applyNumberFormat="1" applyFont="1" applyFill="1" applyBorder="1" applyAlignment="1">
      <alignment horizontal="center" vertical="center" wrapText="1"/>
    </xf>
    <xf numFmtId="168" fontId="8" fillId="7" borderId="12" xfId="0" applyNumberFormat="1" applyFont="1" applyFill="1" applyBorder="1" applyAlignment="1">
      <alignment horizontal="center" vertical="center" wrapText="1"/>
    </xf>
    <xf numFmtId="168" fontId="8" fillId="3" borderId="12" xfId="0" applyNumberFormat="1" applyFont="1" applyFill="1" applyBorder="1" applyAlignment="1">
      <alignment horizontal="center" vertical="center" wrapText="1"/>
    </xf>
    <xf numFmtId="168" fontId="14" fillId="7" borderId="12" xfId="0" applyNumberFormat="1" applyFont="1" applyFill="1" applyBorder="1" applyAlignment="1">
      <alignment horizontal="center" vertical="center" wrapText="1"/>
    </xf>
    <xf numFmtId="168" fontId="13" fillId="7" borderId="12" xfId="0" applyNumberFormat="1" applyFont="1" applyFill="1" applyBorder="1" applyAlignment="1">
      <alignment horizontal="center" vertical="center" wrapText="1"/>
    </xf>
    <xf numFmtId="168" fontId="59" fillId="7" borderId="12" xfId="0" applyNumberFormat="1" applyFont="1" applyFill="1" applyBorder="1" applyAlignment="1">
      <alignment horizontal="center" vertical="center" wrapText="1"/>
    </xf>
    <xf numFmtId="168" fontId="62" fillId="7" borderId="9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left"/>
    </xf>
    <xf numFmtId="168" fontId="16" fillId="35" borderId="9" xfId="0" applyNumberFormat="1" applyFont="1" applyFill="1" applyBorder="1" applyAlignment="1">
      <alignment horizontal="center" vertical="center"/>
    </xf>
    <xf numFmtId="168" fontId="17" fillId="35" borderId="9" xfId="0" applyNumberFormat="1" applyFont="1" applyFill="1" applyBorder="1" applyAlignment="1">
      <alignment horizontal="center" vertical="center"/>
    </xf>
    <xf numFmtId="0" fontId="16" fillId="35" borderId="9" xfId="0" applyFont="1" applyFill="1" applyBorder="1" applyAlignment="1">
      <alignment/>
    </xf>
    <xf numFmtId="168" fontId="16" fillId="35" borderId="9" xfId="0" applyNumberFormat="1" applyFont="1" applyFill="1" applyBorder="1" applyAlignment="1">
      <alignment wrapText="1"/>
    </xf>
    <xf numFmtId="168" fontId="16" fillId="35" borderId="9" xfId="0" applyNumberFormat="1" applyFont="1" applyFill="1" applyBorder="1" applyAlignment="1">
      <alignment/>
    </xf>
    <xf numFmtId="168" fontId="16" fillId="35" borderId="9" xfId="0" applyNumberFormat="1" applyFont="1" applyFill="1" applyBorder="1" applyAlignment="1">
      <alignment horizontal="right"/>
    </xf>
    <xf numFmtId="0" fontId="17" fillId="34" borderId="0" xfId="0" applyFont="1" applyFill="1" applyAlignment="1">
      <alignment/>
    </xf>
    <xf numFmtId="0" fontId="17" fillId="35" borderId="0" xfId="0" applyFont="1" applyFill="1" applyAlignment="1">
      <alignment/>
    </xf>
    <xf numFmtId="169" fontId="3" fillId="33" borderId="0" xfId="0" applyNumberFormat="1" applyFont="1" applyFill="1" applyBorder="1" applyAlignment="1">
      <alignment horizontal="center" vertical="center"/>
    </xf>
    <xf numFmtId="169" fontId="4" fillId="33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68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8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169" fontId="3" fillId="33" borderId="17" xfId="0" applyNumberFormat="1" applyFont="1" applyFill="1" applyBorder="1" applyAlignment="1">
      <alignment horizontal="center" vertical="center"/>
    </xf>
    <xf numFmtId="169" fontId="3" fillId="3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68" fontId="0" fillId="0" borderId="18" xfId="0" applyNumberFormat="1" applyBorder="1" applyAlignment="1">
      <alignment wrapText="1"/>
    </xf>
    <xf numFmtId="168" fontId="0" fillId="0" borderId="18" xfId="0" applyNumberFormat="1" applyBorder="1" applyAlignment="1">
      <alignment/>
    </xf>
    <xf numFmtId="168" fontId="7" fillId="0" borderId="18" xfId="0" applyNumberFormat="1" applyFont="1" applyBorder="1" applyAlignment="1">
      <alignment horizontal="right"/>
    </xf>
    <xf numFmtId="168" fontId="8" fillId="0" borderId="19" xfId="0" applyNumberFormat="1" applyFont="1" applyBorder="1" applyAlignment="1">
      <alignment horizontal="left"/>
    </xf>
    <xf numFmtId="169" fontId="4" fillId="33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168" fontId="7" fillId="0" borderId="0" xfId="0" applyNumberFormat="1" applyFont="1" applyBorder="1" applyAlignment="1">
      <alignment horizontal="right"/>
    </xf>
    <xf numFmtId="168" fontId="8" fillId="0" borderId="21" xfId="0" applyNumberFormat="1" applyFont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168" fontId="8" fillId="0" borderId="23" xfId="0" applyNumberFormat="1" applyFont="1" applyBorder="1" applyAlignment="1">
      <alignment horizontal="left"/>
    </xf>
    <xf numFmtId="0" fontId="7" fillId="33" borderId="2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168" fontId="0" fillId="0" borderId="0" xfId="0" applyNumberFormat="1" applyFont="1" applyBorder="1" applyAlignment="1">
      <alignment wrapText="1"/>
    </xf>
    <xf numFmtId="168" fontId="0" fillId="0" borderId="0" xfId="0" applyNumberFormat="1" applyFont="1" applyBorder="1" applyAlignment="1">
      <alignment/>
    </xf>
    <xf numFmtId="0" fontId="7" fillId="3" borderId="22" xfId="0" applyFont="1" applyFill="1" applyBorder="1" applyAlignment="1">
      <alignment vertical="center" wrapText="1"/>
    </xf>
    <xf numFmtId="168" fontId="8" fillId="3" borderId="23" xfId="0" applyNumberFormat="1" applyFont="1" applyFill="1" applyBorder="1" applyAlignment="1">
      <alignment horizontal="left"/>
    </xf>
    <xf numFmtId="0" fontId="7" fillId="2" borderId="22" xfId="0" applyFont="1" applyFill="1" applyBorder="1" applyAlignment="1">
      <alignment vertical="center" wrapText="1"/>
    </xf>
    <xf numFmtId="168" fontId="8" fillId="2" borderId="23" xfId="0" applyNumberFormat="1" applyFont="1" applyFill="1" applyBorder="1" applyAlignment="1">
      <alignment horizontal="left"/>
    </xf>
    <xf numFmtId="0" fontId="8" fillId="2" borderId="2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168" fontId="14" fillId="2" borderId="23" xfId="0" applyNumberFormat="1" applyFont="1" applyFill="1" applyBorder="1" applyAlignment="1">
      <alignment horizontal="left"/>
    </xf>
    <xf numFmtId="0" fontId="7" fillId="7" borderId="22" xfId="0" applyFont="1" applyFill="1" applyBorder="1" applyAlignment="1">
      <alignment vertical="center" wrapText="1"/>
    </xf>
    <xf numFmtId="168" fontId="8" fillId="7" borderId="23" xfId="0" applyNumberFormat="1" applyFont="1" applyFill="1" applyBorder="1" applyAlignment="1">
      <alignment horizontal="left"/>
    </xf>
    <xf numFmtId="0" fontId="8" fillId="7" borderId="22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8" fontId="14" fillId="7" borderId="22" xfId="0" applyNumberFormat="1" applyFont="1" applyFill="1" applyBorder="1" applyAlignment="1">
      <alignment vertical="center" wrapText="1"/>
    </xf>
    <xf numFmtId="168" fontId="14" fillId="7" borderId="23" xfId="0" applyNumberFormat="1" applyFont="1" applyFill="1" applyBorder="1" applyAlignment="1">
      <alignment horizontal="left"/>
    </xf>
    <xf numFmtId="0" fontId="13" fillId="7" borderId="22" xfId="0" applyFont="1" applyFill="1" applyBorder="1" applyAlignment="1">
      <alignment vertical="center" wrapText="1"/>
    </xf>
    <xf numFmtId="0" fontId="16" fillId="35" borderId="22" xfId="0" applyFont="1" applyFill="1" applyBorder="1" applyAlignment="1">
      <alignment vertical="center" wrapText="1"/>
    </xf>
    <xf numFmtId="168" fontId="17" fillId="35" borderId="23" xfId="0" applyNumberFormat="1" applyFont="1" applyFill="1" applyBorder="1" applyAlignment="1">
      <alignment horizontal="left"/>
    </xf>
    <xf numFmtId="0" fontId="7" fillId="35" borderId="24" xfId="0" applyFont="1" applyFill="1" applyBorder="1" applyAlignment="1">
      <alignment vertical="center" wrapText="1"/>
    </xf>
    <xf numFmtId="168" fontId="7" fillId="35" borderId="25" xfId="0" applyNumberFormat="1" applyFont="1" applyFill="1" applyBorder="1" applyAlignment="1">
      <alignment horizontal="center" vertical="center"/>
    </xf>
    <xf numFmtId="168" fontId="8" fillId="35" borderId="25" xfId="0" applyNumberFormat="1" applyFont="1" applyFill="1" applyBorder="1" applyAlignment="1">
      <alignment horizontal="center" vertical="center"/>
    </xf>
    <xf numFmtId="168" fontId="9" fillId="35" borderId="25" xfId="0" applyNumberFormat="1" applyFont="1" applyFill="1" applyBorder="1" applyAlignment="1">
      <alignment horizontal="center" vertical="center"/>
    </xf>
    <xf numFmtId="168" fontId="2" fillId="35" borderId="25" xfId="0" applyNumberFormat="1" applyFont="1" applyFill="1" applyBorder="1" applyAlignment="1">
      <alignment horizontal="center" wrapText="1"/>
    </xf>
    <xf numFmtId="168" fontId="2" fillId="35" borderId="25" xfId="0" applyNumberFormat="1" applyFont="1" applyFill="1" applyBorder="1" applyAlignment="1">
      <alignment horizontal="center"/>
    </xf>
    <xf numFmtId="168" fontId="7" fillId="35" borderId="25" xfId="0" applyNumberFormat="1" applyFont="1" applyFill="1" applyBorder="1" applyAlignment="1">
      <alignment horizontal="right"/>
    </xf>
    <xf numFmtId="168" fontId="8" fillId="35" borderId="26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115" zoomScaleNormal="115" zoomScalePageLayoutView="0" workbookViewId="0" topLeftCell="A17">
      <selection activeCell="A1" sqref="A1:K33"/>
    </sheetView>
  </sheetViews>
  <sheetFormatPr defaultColWidth="9.140625" defaultRowHeight="24.75" customHeight="1"/>
  <cols>
    <col min="1" max="1" width="27.28125" style="69" bestFit="1" customWidth="1"/>
    <col min="2" max="2" width="14.421875" style="68" customWidth="1"/>
    <col min="3" max="3" width="12.7109375" style="4" customWidth="1"/>
    <col min="4" max="4" width="13.140625" style="4" customWidth="1"/>
    <col min="5" max="5" width="12.7109375" style="4" customWidth="1"/>
    <col min="6" max="6" width="8.140625" style="4" bestFit="1" customWidth="1"/>
    <col min="7" max="7" width="14.421875" style="0" customWidth="1"/>
    <col min="8" max="8" width="12.28125" style="134" customWidth="1"/>
    <col min="9" max="9" width="12.28125" style="72" customWidth="1"/>
    <col min="10" max="10" width="14.421875" style="128" customWidth="1"/>
    <col min="11" max="11" width="14.28125" style="148" customWidth="1"/>
    <col min="12" max="12" width="41.7109375" style="159" bestFit="1" customWidth="1"/>
    <col min="13" max="13" width="15.140625" style="100" customWidth="1"/>
    <col min="14" max="23" width="8.8515625" style="100" customWidth="1"/>
  </cols>
  <sheetData>
    <row r="1" spans="1:11" ht="24" customHeight="1">
      <c r="A1" s="167" t="s">
        <v>53</v>
      </c>
      <c r="B1" s="168"/>
      <c r="C1" s="168"/>
      <c r="D1" s="168"/>
      <c r="E1" s="168"/>
      <c r="F1" s="168"/>
      <c r="G1" s="169"/>
      <c r="H1" s="170"/>
      <c r="I1" s="171"/>
      <c r="J1" s="172"/>
      <c r="K1" s="173"/>
    </row>
    <row r="2" spans="1:11" ht="0" customHeight="1" hidden="1">
      <c r="A2" s="174"/>
      <c r="B2" s="158"/>
      <c r="C2" s="158"/>
      <c r="D2" s="158"/>
      <c r="E2" s="158"/>
      <c r="F2" s="158"/>
      <c r="G2" s="175"/>
      <c r="H2" s="176"/>
      <c r="I2" s="177"/>
      <c r="J2" s="178"/>
      <c r="K2" s="179"/>
    </row>
    <row r="3" spans="1:11" ht="24.75" customHeight="1">
      <c r="A3" s="180" t="s">
        <v>0</v>
      </c>
      <c r="B3" s="70" t="s">
        <v>1</v>
      </c>
      <c r="C3" s="71" t="s">
        <v>2</v>
      </c>
      <c r="D3" s="70" t="s">
        <v>3</v>
      </c>
      <c r="E3" s="70" t="s">
        <v>3</v>
      </c>
      <c r="F3" s="70" t="s">
        <v>3</v>
      </c>
      <c r="G3" s="7" t="s">
        <v>4</v>
      </c>
      <c r="H3" s="135" t="s">
        <v>84</v>
      </c>
      <c r="I3" s="73" t="s">
        <v>5</v>
      </c>
      <c r="J3" s="127" t="s">
        <v>59</v>
      </c>
      <c r="K3" s="181"/>
    </row>
    <row r="4" spans="1:23" s="3" customFormat="1" ht="3" customHeight="1">
      <c r="A4" s="182"/>
      <c r="B4" s="66"/>
      <c r="C4" s="8"/>
      <c r="D4" s="8"/>
      <c r="E4" s="8"/>
      <c r="F4" s="8"/>
      <c r="G4" s="183"/>
      <c r="H4" s="184"/>
      <c r="I4" s="185"/>
      <c r="J4" s="127"/>
      <c r="K4" s="181"/>
      <c r="L4" s="159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</row>
    <row r="5" spans="1:23" s="80" customFormat="1" ht="37.5" customHeight="1">
      <c r="A5" s="186" t="s">
        <v>39</v>
      </c>
      <c r="B5" s="123">
        <v>38790.52</v>
      </c>
      <c r="C5" s="75">
        <v>19395.26</v>
      </c>
      <c r="D5" s="75"/>
      <c r="E5" s="75"/>
      <c r="F5" s="75"/>
      <c r="G5" s="76">
        <f>SUM(C5:F5)</f>
        <v>19395.26</v>
      </c>
      <c r="H5" s="136">
        <v>16044.4</v>
      </c>
      <c r="I5" s="77">
        <f>(B5-G5-H5)</f>
        <v>3350.8599999999988</v>
      </c>
      <c r="J5" s="78">
        <v>2294.76</v>
      </c>
      <c r="K5" s="187" t="s">
        <v>60</v>
      </c>
      <c r="L5" s="160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s="80" customFormat="1" ht="12" customHeight="1">
      <c r="A6" s="186"/>
      <c r="B6" s="74"/>
      <c r="C6" s="75" t="s">
        <v>40</v>
      </c>
      <c r="D6" s="75"/>
      <c r="E6" s="75"/>
      <c r="F6" s="75"/>
      <c r="G6" s="76"/>
      <c r="H6" s="136"/>
      <c r="I6" s="77"/>
      <c r="J6" s="79">
        <v>13749.64</v>
      </c>
      <c r="K6" s="187" t="s">
        <v>61</v>
      </c>
      <c r="L6" s="161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</row>
    <row r="7" spans="1:23" s="83" customFormat="1" ht="12.75" customHeight="1">
      <c r="A7" s="186"/>
      <c r="B7" s="74"/>
      <c r="C7" s="81" t="s">
        <v>41</v>
      </c>
      <c r="D7" s="75"/>
      <c r="E7" s="75"/>
      <c r="F7" s="75"/>
      <c r="G7" s="76"/>
      <c r="H7" s="136"/>
      <c r="I7" s="77"/>
      <c r="J7" s="78"/>
      <c r="K7" s="187"/>
      <c r="L7" s="159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1:23" s="88" customFormat="1" ht="27" customHeight="1">
      <c r="A8" s="188" t="s">
        <v>42</v>
      </c>
      <c r="B8" s="84">
        <v>49488.56</v>
      </c>
      <c r="C8" s="85">
        <v>24744.28</v>
      </c>
      <c r="D8" s="85">
        <v>2268.82</v>
      </c>
      <c r="E8" s="85">
        <v>181.56</v>
      </c>
      <c r="F8" s="84"/>
      <c r="G8" s="86">
        <f>SUM(C8:F8)</f>
        <v>27194.66</v>
      </c>
      <c r="H8" s="137">
        <v>22196.94</v>
      </c>
      <c r="I8" s="87">
        <f>(B8-G8-H8)</f>
        <v>96.95999999999913</v>
      </c>
      <c r="J8" s="129">
        <v>3400</v>
      </c>
      <c r="K8" s="189" t="s">
        <v>62</v>
      </c>
      <c r="L8" s="162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3" s="88" customFormat="1" ht="12.75" customHeight="1">
      <c r="A9" s="190"/>
      <c r="B9" s="84"/>
      <c r="C9" s="85" t="s">
        <v>43</v>
      </c>
      <c r="D9" s="91" t="s">
        <v>64</v>
      </c>
      <c r="E9" s="91" t="s">
        <v>65</v>
      </c>
      <c r="F9" s="85"/>
      <c r="G9" s="89"/>
      <c r="H9" s="138"/>
      <c r="I9" s="87"/>
      <c r="J9" s="129">
        <v>18796.94</v>
      </c>
      <c r="K9" s="189" t="s">
        <v>63</v>
      </c>
      <c r="L9" s="163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1:23" s="92" customFormat="1" ht="13.5" customHeight="1">
      <c r="A10" s="191"/>
      <c r="B10" s="125"/>
      <c r="C10" s="91" t="s">
        <v>44</v>
      </c>
      <c r="D10" s="91" t="s">
        <v>72</v>
      </c>
      <c r="E10" s="91" t="s">
        <v>71</v>
      </c>
      <c r="F10" s="91"/>
      <c r="G10" s="122"/>
      <c r="H10" s="139"/>
      <c r="I10" s="87"/>
      <c r="J10" s="130"/>
      <c r="K10" s="192"/>
      <c r="L10" s="164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:23" s="97" customFormat="1" ht="36.75" customHeight="1">
      <c r="A11" s="193" t="s">
        <v>54</v>
      </c>
      <c r="B11" s="93">
        <v>72754.09</v>
      </c>
      <c r="C11" s="94">
        <v>36377.04</v>
      </c>
      <c r="D11" s="94">
        <v>33004.06</v>
      </c>
      <c r="E11" s="94">
        <v>71.96</v>
      </c>
      <c r="F11" s="94"/>
      <c r="G11" s="95">
        <f>SUM(C11:F11)</f>
        <v>69453.06000000001</v>
      </c>
      <c r="H11" s="140"/>
      <c r="I11" s="140">
        <f>(B11-G11)</f>
        <v>3301.0299999999843</v>
      </c>
      <c r="J11" s="121"/>
      <c r="K11" s="194"/>
      <c r="L11" s="159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s="97" customFormat="1" ht="12.75" customHeight="1">
      <c r="A12" s="195"/>
      <c r="B12" s="93"/>
      <c r="C12" s="94" t="s">
        <v>40</v>
      </c>
      <c r="D12" s="94" t="s">
        <v>73</v>
      </c>
      <c r="E12" s="94" t="s">
        <v>75</v>
      </c>
      <c r="F12" s="94"/>
      <c r="G12" s="110"/>
      <c r="H12" s="141"/>
      <c r="I12" s="140"/>
      <c r="J12" s="121"/>
      <c r="K12" s="194"/>
      <c r="L12" s="159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s="97" customFormat="1" ht="12.75" customHeight="1">
      <c r="A13" s="193"/>
      <c r="B13" s="93"/>
      <c r="C13" s="94" t="s">
        <v>45</v>
      </c>
      <c r="D13" s="94" t="s">
        <v>77</v>
      </c>
      <c r="E13" s="94" t="s">
        <v>78</v>
      </c>
      <c r="F13" s="94"/>
      <c r="G13" s="95"/>
      <c r="H13" s="140"/>
      <c r="I13" s="140"/>
      <c r="J13" s="121"/>
      <c r="K13" s="194"/>
      <c r="L13" s="159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1:23" s="83" customFormat="1" ht="42" customHeight="1">
      <c r="A14" s="186" t="s">
        <v>55</v>
      </c>
      <c r="B14" s="74">
        <v>88336.25</v>
      </c>
      <c r="C14" s="75">
        <v>44168.12</v>
      </c>
      <c r="D14" s="75">
        <v>37917.8</v>
      </c>
      <c r="E14" s="75">
        <v>420.58</v>
      </c>
      <c r="F14" s="75"/>
      <c r="G14" s="76">
        <f>SUM(C14:F14)</f>
        <v>82506.50000000001</v>
      </c>
      <c r="H14" s="136"/>
      <c r="I14" s="136">
        <f>(B14-G14)</f>
        <v>5829.749999999985</v>
      </c>
      <c r="J14" s="78"/>
      <c r="K14" s="187"/>
      <c r="L14" s="159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s="83" customFormat="1" ht="12" customHeight="1">
      <c r="A15" s="196"/>
      <c r="B15" s="74"/>
      <c r="C15" s="75" t="s">
        <v>25</v>
      </c>
      <c r="D15" s="75" t="s">
        <v>74</v>
      </c>
      <c r="E15" s="133" t="s">
        <v>76</v>
      </c>
      <c r="F15" s="75"/>
      <c r="G15" s="107"/>
      <c r="H15" s="142"/>
      <c r="I15" s="136"/>
      <c r="J15" s="78"/>
      <c r="K15" s="187"/>
      <c r="L15" s="159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3" s="83" customFormat="1" ht="12" customHeight="1">
      <c r="A16" s="196"/>
      <c r="B16" s="74"/>
      <c r="C16" s="75" t="s">
        <v>47</v>
      </c>
      <c r="D16" s="75" t="s">
        <v>79</v>
      </c>
      <c r="E16" s="75" t="s">
        <v>80</v>
      </c>
      <c r="F16" s="75"/>
      <c r="G16" s="107"/>
      <c r="H16" s="142"/>
      <c r="I16" s="136"/>
      <c r="J16" s="78"/>
      <c r="K16" s="187"/>
      <c r="L16" s="159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s="88" customFormat="1" ht="38.25" customHeight="1">
      <c r="A17" s="188" t="s">
        <v>50</v>
      </c>
      <c r="B17" s="126">
        <v>13269.47</v>
      </c>
      <c r="C17" s="124">
        <v>6634.74</v>
      </c>
      <c r="D17" s="85">
        <v>2062.63</v>
      </c>
      <c r="E17" s="85">
        <v>4515.51</v>
      </c>
      <c r="F17" s="85"/>
      <c r="G17" s="86">
        <f>SUM(C17:F17)</f>
        <v>13212.88</v>
      </c>
      <c r="H17" s="137"/>
      <c r="I17" s="87">
        <f>(B17-G17)</f>
        <v>56.590000000000146</v>
      </c>
      <c r="J17" s="129"/>
      <c r="K17" s="189"/>
      <c r="L17" s="159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23" s="88" customFormat="1" ht="12" customHeight="1">
      <c r="A18" s="190"/>
      <c r="B18" s="84"/>
      <c r="C18" s="85" t="s">
        <v>25</v>
      </c>
      <c r="D18" s="91" t="s">
        <v>57</v>
      </c>
      <c r="E18" s="91" t="s">
        <v>66</v>
      </c>
      <c r="F18" s="85"/>
      <c r="G18" s="89"/>
      <c r="H18" s="138"/>
      <c r="I18" s="87"/>
      <c r="J18" s="129"/>
      <c r="K18" s="189"/>
      <c r="L18" s="159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3" s="88" customFormat="1" ht="12" customHeight="1">
      <c r="A19" s="188"/>
      <c r="B19" s="84"/>
      <c r="C19" s="85" t="s">
        <v>46</v>
      </c>
      <c r="D19" s="85" t="s">
        <v>69</v>
      </c>
      <c r="E19" s="85" t="s">
        <v>70</v>
      </c>
      <c r="F19" s="85"/>
      <c r="G19" s="86"/>
      <c r="H19" s="137"/>
      <c r="I19" s="87"/>
      <c r="J19" s="129"/>
      <c r="K19" s="189"/>
      <c r="L19" s="159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1:23" s="97" customFormat="1" ht="33" customHeight="1">
      <c r="A20" s="193" t="s">
        <v>48</v>
      </c>
      <c r="B20" s="93">
        <v>151330.85</v>
      </c>
      <c r="C20" s="94">
        <v>73026.79</v>
      </c>
      <c r="D20" s="94">
        <v>15968.92</v>
      </c>
      <c r="E20" s="94">
        <v>3623.69</v>
      </c>
      <c r="F20" s="94"/>
      <c r="G20" s="95">
        <f>SUM(C20:F20)</f>
        <v>92619.4</v>
      </c>
      <c r="H20" s="140">
        <v>37108.43</v>
      </c>
      <c r="I20" s="140">
        <f>(B20-G20-H20)</f>
        <v>21603.02000000001</v>
      </c>
      <c r="J20" s="121">
        <v>37108.43</v>
      </c>
      <c r="K20" s="194" t="s">
        <v>68</v>
      </c>
      <c r="L20" s="159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s="106" customFormat="1" ht="12" customHeight="1">
      <c r="A21" s="197">
        <v>-146053.59</v>
      </c>
      <c r="B21" s="103"/>
      <c r="C21" s="104" t="s">
        <v>25</v>
      </c>
      <c r="D21" s="104" t="s">
        <v>56</v>
      </c>
      <c r="E21" s="104" t="s">
        <v>67</v>
      </c>
      <c r="F21" s="104"/>
      <c r="G21" s="132"/>
      <c r="H21" s="143"/>
      <c r="I21" s="144"/>
      <c r="J21" s="131"/>
      <c r="K21" s="198"/>
      <c r="L21" s="164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 s="106" customFormat="1" ht="12" customHeight="1">
      <c r="A22" s="199"/>
      <c r="B22" s="103"/>
      <c r="C22" s="104" t="s">
        <v>49</v>
      </c>
      <c r="D22" s="104" t="s">
        <v>81</v>
      </c>
      <c r="E22" s="104" t="s">
        <v>82</v>
      </c>
      <c r="F22" s="104"/>
      <c r="G22" s="105"/>
      <c r="H22" s="144"/>
      <c r="I22" s="144"/>
      <c r="J22" s="131"/>
      <c r="K22" s="198"/>
      <c r="L22" s="164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 s="83" customFormat="1" ht="30" customHeight="1">
      <c r="A23" s="186" t="s">
        <v>51</v>
      </c>
      <c r="B23" s="74">
        <v>8249.92</v>
      </c>
      <c r="C23" s="75">
        <v>4124.96</v>
      </c>
      <c r="D23" s="75">
        <v>2795.22</v>
      </c>
      <c r="E23" s="75"/>
      <c r="F23" s="75"/>
      <c r="G23" s="76">
        <f>SUM(C23:F23)</f>
        <v>6920.18</v>
      </c>
      <c r="H23" s="136"/>
      <c r="I23" s="136">
        <f>(B23-G23)</f>
        <v>1329.7399999999998</v>
      </c>
      <c r="J23" s="78"/>
      <c r="K23" s="187"/>
      <c r="L23" s="159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1:23" s="83" customFormat="1" ht="14.25" customHeight="1">
      <c r="A24" s="186"/>
      <c r="B24" s="74"/>
      <c r="C24" s="75" t="s">
        <v>25</v>
      </c>
      <c r="D24" s="133" t="s">
        <v>58</v>
      </c>
      <c r="E24" s="74"/>
      <c r="F24" s="74"/>
      <c r="G24" s="76"/>
      <c r="H24" s="136"/>
      <c r="I24" s="77"/>
      <c r="J24" s="78"/>
      <c r="K24" s="187"/>
      <c r="L24" s="159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s="83" customFormat="1" ht="14.25" customHeight="1">
      <c r="A25" s="186"/>
      <c r="B25" s="74"/>
      <c r="C25" s="75" t="s">
        <v>52</v>
      </c>
      <c r="D25" s="75" t="s">
        <v>83</v>
      </c>
      <c r="E25" s="82"/>
      <c r="F25" s="82"/>
      <c r="G25" s="76"/>
      <c r="H25" s="136"/>
      <c r="I25" s="77"/>
      <c r="J25" s="78"/>
      <c r="K25" s="187"/>
      <c r="L25" s="159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1:23" s="88" customFormat="1" ht="27" customHeight="1">
      <c r="A26" s="188"/>
      <c r="B26" s="84"/>
      <c r="C26" s="85"/>
      <c r="D26" s="85"/>
      <c r="E26" s="85"/>
      <c r="F26" s="85"/>
      <c r="G26" s="86"/>
      <c r="H26" s="137"/>
      <c r="I26" s="87"/>
      <c r="J26" s="129"/>
      <c r="K26" s="189"/>
      <c r="L26" s="159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s="88" customFormat="1" ht="15" customHeight="1">
      <c r="A27" s="190"/>
      <c r="B27" s="84"/>
      <c r="C27" s="85"/>
      <c r="D27" s="85"/>
      <c r="E27" s="85"/>
      <c r="F27" s="85"/>
      <c r="G27" s="89"/>
      <c r="H27" s="138"/>
      <c r="I27" s="90"/>
      <c r="J27" s="129"/>
      <c r="K27" s="189"/>
      <c r="L27" s="159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1:23" s="88" customFormat="1" ht="15" customHeight="1">
      <c r="A28" s="188"/>
      <c r="B28" s="84"/>
      <c r="C28" s="85"/>
      <c r="D28" s="85"/>
      <c r="E28" s="85"/>
      <c r="F28" s="85"/>
      <c r="G28" s="86"/>
      <c r="H28" s="137"/>
      <c r="I28" s="87"/>
      <c r="J28" s="129"/>
      <c r="K28" s="189"/>
      <c r="L28" s="159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s="108" customFormat="1" ht="28.5" customHeight="1">
      <c r="A29" s="193"/>
      <c r="B29" s="93"/>
      <c r="C29" s="94"/>
      <c r="D29" s="94"/>
      <c r="E29" s="94"/>
      <c r="F29" s="94"/>
      <c r="G29" s="95"/>
      <c r="H29" s="140"/>
      <c r="I29" s="96"/>
      <c r="J29" s="121"/>
      <c r="K29" s="194"/>
      <c r="L29" s="159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</row>
    <row r="30" spans="1:23" s="108" customFormat="1" ht="12.75" customHeight="1">
      <c r="A30" s="193"/>
      <c r="B30" s="93"/>
      <c r="C30" s="94"/>
      <c r="D30" s="93"/>
      <c r="E30" s="93"/>
      <c r="F30" s="93"/>
      <c r="G30" s="95"/>
      <c r="H30" s="145"/>
      <c r="I30" s="109"/>
      <c r="J30" s="121"/>
      <c r="K30" s="194"/>
      <c r="L30" s="159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1:23" s="97" customFormat="1" ht="12.75" customHeight="1">
      <c r="A31" s="195"/>
      <c r="B31" s="93"/>
      <c r="C31" s="94"/>
      <c r="D31" s="98"/>
      <c r="E31" s="98"/>
      <c r="F31" s="98"/>
      <c r="G31" s="110"/>
      <c r="H31" s="146"/>
      <c r="I31" s="111"/>
      <c r="J31" s="121"/>
      <c r="K31" s="194"/>
      <c r="L31" s="159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:23" s="156" customFormat="1" ht="20.25" customHeight="1">
      <c r="A32" s="200" t="s">
        <v>6</v>
      </c>
      <c r="B32" s="149">
        <f>SUM(B5:B30)</f>
        <v>422219.66</v>
      </c>
      <c r="C32" s="150"/>
      <c r="D32" s="150"/>
      <c r="E32" s="150"/>
      <c r="F32" s="150"/>
      <c r="G32" s="151" t="s">
        <v>86</v>
      </c>
      <c r="H32" s="152" t="s">
        <v>85</v>
      </c>
      <c r="I32" s="153" t="s">
        <v>5</v>
      </c>
      <c r="J32" s="154"/>
      <c r="K32" s="201"/>
      <c r="L32" s="165" t="s">
        <v>28</v>
      </c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1:23" s="112" customFormat="1" ht="18" customHeight="1" thickBot="1">
      <c r="A33" s="202" t="s">
        <v>4</v>
      </c>
      <c r="B33" s="203"/>
      <c r="C33" s="204"/>
      <c r="D33" s="204"/>
      <c r="E33" s="204"/>
      <c r="F33" s="204"/>
      <c r="G33" s="205">
        <f>SUM(G5:G32)</f>
        <v>311301.94</v>
      </c>
      <c r="H33" s="206">
        <f>SUM(H5:H23)</f>
        <v>75349.76999999999</v>
      </c>
      <c r="I33" s="207">
        <f>SUM(I5:I28)</f>
        <v>35567.949999999975</v>
      </c>
      <c r="J33" s="208"/>
      <c r="K33" s="209"/>
      <c r="L33" s="166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</row>
    <row r="34" spans="1:9" ht="24.75" customHeight="1">
      <c r="A34" s="65"/>
      <c r="B34" s="67"/>
      <c r="C34" s="62"/>
      <c r="D34" s="38"/>
      <c r="E34" s="38"/>
      <c r="F34" s="38"/>
      <c r="G34" s="10"/>
      <c r="H34" s="147"/>
      <c r="I34" s="37"/>
    </row>
  </sheetData>
  <sheetProtection/>
  <mergeCells count="2">
    <mergeCell ref="A1:F1"/>
    <mergeCell ref="A2:F2"/>
  </mergeCells>
  <printOptions/>
  <pageMargins left="0.25" right="0.25" top="0.75" bottom="0.75" header="0.3" footer="0.3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zoomScalePageLayoutView="0" workbookViewId="0" topLeftCell="A1">
      <selection activeCell="D5" sqref="D5"/>
    </sheetView>
  </sheetViews>
  <sheetFormatPr defaultColWidth="9.140625" defaultRowHeight="24.75" customHeight="1"/>
  <cols>
    <col min="1" max="1" width="28.7109375" style="54" customWidth="1"/>
    <col min="2" max="2" width="12.28125" style="68" customWidth="1"/>
    <col min="3" max="3" width="10.28125" style="4" customWidth="1"/>
    <col min="4" max="5" width="10.7109375" style="4" customWidth="1"/>
    <col min="6" max="6" width="10.7109375" style="5" customWidth="1"/>
    <col min="7" max="7" width="10.7109375" style="0" customWidth="1"/>
    <col min="8" max="8" width="13.00390625" style="0" customWidth="1"/>
    <col min="9" max="9" width="12.28125" style="0" customWidth="1"/>
  </cols>
  <sheetData>
    <row r="1" spans="1:6" ht="24.75" customHeight="1">
      <c r="A1" s="157" t="s">
        <v>9</v>
      </c>
      <c r="B1" s="157"/>
      <c r="C1" s="157"/>
      <c r="D1" s="157"/>
      <c r="E1" s="157"/>
      <c r="F1" s="157"/>
    </row>
    <row r="2" spans="1:6" ht="19.5" customHeight="1">
      <c r="A2" s="158"/>
      <c r="B2" s="158"/>
      <c r="C2" s="158"/>
      <c r="D2" s="158"/>
      <c r="E2" s="158"/>
      <c r="F2" s="158"/>
    </row>
    <row r="3" spans="1:9" ht="24.75" customHeight="1">
      <c r="A3" s="6" t="s">
        <v>0</v>
      </c>
      <c r="B3" s="70" t="s">
        <v>1</v>
      </c>
      <c r="C3" s="61" t="s">
        <v>2</v>
      </c>
      <c r="D3" s="7" t="s">
        <v>3</v>
      </c>
      <c r="E3" s="7" t="s">
        <v>3</v>
      </c>
      <c r="F3" s="7" t="s">
        <v>3</v>
      </c>
      <c r="G3" s="7" t="s">
        <v>3</v>
      </c>
      <c r="H3" s="7" t="s">
        <v>4</v>
      </c>
      <c r="I3" s="7" t="s">
        <v>5</v>
      </c>
    </row>
    <row r="4" spans="1:8" s="3" customFormat="1" ht="3" customHeight="1">
      <c r="A4" s="52"/>
      <c r="B4" s="66"/>
      <c r="C4" s="8"/>
      <c r="D4" s="8"/>
      <c r="E4" s="8"/>
      <c r="F4" s="9"/>
      <c r="G4" s="10"/>
      <c r="H4" s="10"/>
    </row>
    <row r="5" spans="1:9" s="2" customFormat="1" ht="28.5" customHeight="1">
      <c r="A5" s="59" t="s">
        <v>15</v>
      </c>
      <c r="B5" s="11">
        <v>44956.11</v>
      </c>
      <c r="C5" s="16">
        <v>15734.64</v>
      </c>
      <c r="D5" s="11"/>
      <c r="E5" s="11"/>
      <c r="F5" s="11"/>
      <c r="G5" s="11"/>
      <c r="H5" s="12">
        <f>SUM(C5:G5)</f>
        <v>15734.64</v>
      </c>
      <c r="I5" s="19"/>
    </row>
    <row r="6" spans="1:9" s="3" customFormat="1" ht="30" customHeight="1">
      <c r="A6" s="60" t="s">
        <v>16</v>
      </c>
      <c r="B6" s="11">
        <v>30182.29</v>
      </c>
      <c r="C6" s="16">
        <v>10566.24</v>
      </c>
      <c r="D6" s="13"/>
      <c r="E6" s="13"/>
      <c r="F6" s="13"/>
      <c r="G6" s="14"/>
      <c r="H6" s="12">
        <f aca="true" t="shared" si="0" ref="H6:H24">SUM(C6:G6)</f>
        <v>10566.24</v>
      </c>
      <c r="I6" s="19"/>
    </row>
    <row r="7" spans="1:9" s="3" customFormat="1" ht="26.25" customHeight="1">
      <c r="A7" s="59" t="s">
        <v>18</v>
      </c>
      <c r="B7" s="11">
        <v>22022.86</v>
      </c>
      <c r="C7" s="16">
        <v>7708</v>
      </c>
      <c r="D7" s="11"/>
      <c r="E7" s="11"/>
      <c r="F7" s="11"/>
      <c r="G7" s="15"/>
      <c r="H7" s="12">
        <f t="shared" si="0"/>
        <v>7708</v>
      </c>
      <c r="I7" s="19"/>
    </row>
    <row r="8" spans="1:9" s="3" customFormat="1" ht="18.75" customHeight="1">
      <c r="A8" s="6" t="s">
        <v>17</v>
      </c>
      <c r="B8" s="11">
        <v>23422.56</v>
      </c>
      <c r="C8" s="16">
        <v>10476.34</v>
      </c>
      <c r="D8" s="13"/>
      <c r="E8" s="13"/>
      <c r="F8" s="13"/>
      <c r="G8" s="14"/>
      <c r="H8" s="12">
        <f t="shared" si="0"/>
        <v>10476.34</v>
      </c>
      <c r="I8" s="19"/>
    </row>
    <row r="9" spans="1:9" s="3" customFormat="1" ht="26.25" customHeight="1">
      <c r="A9" s="59" t="s">
        <v>19</v>
      </c>
      <c r="B9" s="11">
        <v>43532.85</v>
      </c>
      <c r="C9" s="16">
        <v>18057.43</v>
      </c>
      <c r="D9" s="11"/>
      <c r="E9" s="11"/>
      <c r="F9" s="11"/>
      <c r="G9" s="15"/>
      <c r="H9" s="12">
        <f t="shared" si="0"/>
        <v>18057.43</v>
      </c>
      <c r="I9" s="42"/>
    </row>
    <row r="10" spans="1:9" s="3" customFormat="1" ht="18.75" customHeight="1">
      <c r="A10" s="6" t="s">
        <v>20</v>
      </c>
      <c r="B10" s="11">
        <v>4933.13</v>
      </c>
      <c r="C10" s="16">
        <v>1726.6</v>
      </c>
      <c r="D10" s="13"/>
      <c r="E10" s="13"/>
      <c r="F10" s="13"/>
      <c r="G10" s="14"/>
      <c r="H10" s="12">
        <f t="shared" si="0"/>
        <v>1726.6</v>
      </c>
      <c r="I10" s="42"/>
    </row>
    <row r="11" spans="1:9" s="3" customFormat="1" ht="18.75" customHeight="1">
      <c r="A11" s="6" t="s">
        <v>21</v>
      </c>
      <c r="B11" s="11">
        <v>29442.27</v>
      </c>
      <c r="C11" s="16">
        <v>10304.79</v>
      </c>
      <c r="D11" s="11"/>
      <c r="E11" s="11"/>
      <c r="F11" s="11"/>
      <c r="G11" s="15"/>
      <c r="H11" s="12">
        <f t="shared" si="0"/>
        <v>10304.79</v>
      </c>
      <c r="I11" s="43"/>
    </row>
    <row r="12" spans="1:9" s="3" customFormat="1" ht="27" customHeight="1">
      <c r="A12" s="59" t="s">
        <v>22</v>
      </c>
      <c r="B12" s="11">
        <v>25321.27</v>
      </c>
      <c r="C12" s="16">
        <v>8862.44</v>
      </c>
      <c r="D12" s="13"/>
      <c r="E12" s="13"/>
      <c r="F12" s="13"/>
      <c r="G12" s="14"/>
      <c r="H12" s="12">
        <f t="shared" si="0"/>
        <v>8862.44</v>
      </c>
      <c r="I12" s="42"/>
    </row>
    <row r="13" spans="1:9" s="3" customFormat="1" ht="24" customHeight="1">
      <c r="A13" s="59" t="s">
        <v>23</v>
      </c>
      <c r="B13" s="11">
        <v>37612.72</v>
      </c>
      <c r="C13" s="16">
        <v>13164.45</v>
      </c>
      <c r="D13" s="11"/>
      <c r="E13" s="11"/>
      <c r="F13" s="11"/>
      <c r="G13" s="15"/>
      <c r="H13" s="12">
        <f t="shared" si="0"/>
        <v>13164.45</v>
      </c>
      <c r="I13" s="43"/>
    </row>
    <row r="14" spans="1:9" s="3" customFormat="1" ht="27" customHeight="1">
      <c r="A14" s="64" t="s">
        <v>24</v>
      </c>
      <c r="B14" s="19">
        <v>26161.52</v>
      </c>
      <c r="C14" s="16">
        <v>9156.53</v>
      </c>
      <c r="D14" s="13"/>
      <c r="E14" s="13"/>
      <c r="F14" s="13"/>
      <c r="G14" s="14"/>
      <c r="H14" s="12">
        <f t="shared" si="0"/>
        <v>9156.53</v>
      </c>
      <c r="I14" s="42"/>
    </row>
    <row r="15" spans="1:9" s="3" customFormat="1" ht="18.75" customHeight="1">
      <c r="A15" s="6"/>
      <c r="B15" s="11"/>
      <c r="C15" s="16"/>
      <c r="D15" s="11"/>
      <c r="E15" s="11"/>
      <c r="F15" s="16"/>
      <c r="G15" s="15"/>
      <c r="H15" s="12">
        <f t="shared" si="0"/>
        <v>0</v>
      </c>
      <c r="I15" s="43"/>
    </row>
    <row r="16" spans="1:9" ht="18.75" customHeight="1">
      <c r="A16" s="18"/>
      <c r="B16" s="19"/>
      <c r="C16" s="21"/>
      <c r="D16" s="17"/>
      <c r="E16" s="17"/>
      <c r="F16" s="17"/>
      <c r="G16" s="14"/>
      <c r="H16" s="12">
        <f t="shared" si="0"/>
        <v>0</v>
      </c>
      <c r="I16" s="42"/>
    </row>
    <row r="17" spans="1:9" ht="18.75" customHeight="1">
      <c r="A17" s="18"/>
      <c r="B17" s="19"/>
      <c r="C17" s="21"/>
      <c r="D17" s="20"/>
      <c r="E17" s="19"/>
      <c r="F17" s="22"/>
      <c r="G17" s="23"/>
      <c r="H17" s="12">
        <f t="shared" si="0"/>
        <v>0</v>
      </c>
      <c r="I17" s="42"/>
    </row>
    <row r="18" spans="1:9" ht="18.75" customHeight="1">
      <c r="A18" s="18"/>
      <c r="B18" s="19"/>
      <c r="C18" s="21"/>
      <c r="D18" s="17"/>
      <c r="E18" s="21"/>
      <c r="F18" s="22"/>
      <c r="G18" s="23"/>
      <c r="H18" s="12">
        <f t="shared" si="0"/>
        <v>0</v>
      </c>
      <c r="I18" s="42"/>
    </row>
    <row r="19" spans="1:9" ht="18.75" customHeight="1">
      <c r="A19" s="24"/>
      <c r="B19" s="25"/>
      <c r="C19" s="27"/>
      <c r="D19" s="26"/>
      <c r="E19" s="27"/>
      <c r="F19" s="28"/>
      <c r="G19" s="29"/>
      <c r="H19" s="12">
        <f t="shared" si="0"/>
        <v>0</v>
      </c>
      <c r="I19" s="42"/>
    </row>
    <row r="20" spans="1:9" ht="18.75" customHeight="1">
      <c r="A20" s="34"/>
      <c r="B20" s="35"/>
      <c r="C20" s="30"/>
      <c r="D20" s="31"/>
      <c r="E20" s="30"/>
      <c r="F20" s="32"/>
      <c r="G20" s="33"/>
      <c r="H20" s="12">
        <f t="shared" si="0"/>
        <v>0</v>
      </c>
      <c r="I20" s="42"/>
    </row>
    <row r="21" spans="1:9" ht="18.75" customHeight="1">
      <c r="A21" s="34"/>
      <c r="B21" s="35"/>
      <c r="C21" s="30"/>
      <c r="D21" s="41"/>
      <c r="E21" s="30"/>
      <c r="F21" s="32"/>
      <c r="G21" s="33"/>
      <c r="H21" s="12">
        <f t="shared" si="0"/>
        <v>0</v>
      </c>
      <c r="I21" s="42"/>
    </row>
    <row r="22" spans="1:9" ht="18.75" customHeight="1">
      <c r="A22" s="34"/>
      <c r="B22" s="35"/>
      <c r="C22" s="30"/>
      <c r="D22" s="31"/>
      <c r="E22" s="30"/>
      <c r="F22" s="32"/>
      <c r="G22" s="33"/>
      <c r="H22" s="12">
        <f t="shared" si="0"/>
        <v>0</v>
      </c>
      <c r="I22" s="42"/>
    </row>
    <row r="23" spans="1:9" ht="18.75" customHeight="1">
      <c r="A23" s="34"/>
      <c r="B23" s="35"/>
      <c r="C23" s="30"/>
      <c r="D23" s="31"/>
      <c r="E23" s="30"/>
      <c r="F23" s="32"/>
      <c r="G23" s="33"/>
      <c r="H23" s="12">
        <f t="shared" si="0"/>
        <v>0</v>
      </c>
      <c r="I23" s="42"/>
    </row>
    <row r="24" spans="1:9" ht="18.75" customHeight="1">
      <c r="A24" s="34"/>
      <c r="B24" s="35"/>
      <c r="C24" s="30"/>
      <c r="D24" s="31"/>
      <c r="E24" s="30"/>
      <c r="F24" s="32"/>
      <c r="G24" s="33"/>
      <c r="H24" s="12">
        <f t="shared" si="0"/>
        <v>0</v>
      </c>
      <c r="I24" s="30"/>
    </row>
    <row r="25" spans="1:8" ht="32.25" customHeight="1">
      <c r="A25" s="36" t="s">
        <v>6</v>
      </c>
      <c r="B25" s="37">
        <f>SUM(B5:B24)</f>
        <v>287587.57999999996</v>
      </c>
      <c r="C25" s="38"/>
      <c r="D25" s="38"/>
      <c r="E25" s="38"/>
      <c r="F25" s="39"/>
      <c r="G25" s="10"/>
      <c r="H25" s="10"/>
    </row>
    <row r="26" spans="1:9" ht="25.5" customHeight="1">
      <c r="A26" s="36" t="s">
        <v>4</v>
      </c>
      <c r="B26" s="67"/>
      <c r="C26" s="38"/>
      <c r="D26" s="38"/>
      <c r="E26" s="38"/>
      <c r="F26" s="38"/>
      <c r="G26" s="10"/>
      <c r="H26" s="40">
        <f>SUM(H5:H25)</f>
        <v>105757.46</v>
      </c>
      <c r="I26" s="1"/>
    </row>
    <row r="27" spans="1:9" ht="24.75" customHeight="1">
      <c r="A27" s="36" t="s">
        <v>7</v>
      </c>
      <c r="B27" s="67" t="s">
        <v>8</v>
      </c>
      <c r="C27" s="62"/>
      <c r="D27" s="38"/>
      <c r="E27" s="38"/>
      <c r="F27" s="39"/>
      <c r="G27" s="10"/>
      <c r="H27" s="10"/>
      <c r="I27" s="37"/>
    </row>
  </sheetData>
  <sheetProtection/>
  <mergeCells count="2">
    <mergeCell ref="A1:F1"/>
    <mergeCell ref="A2:F2"/>
  </mergeCells>
  <printOptions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115" zoomScaleNormal="115" zoomScalePageLayoutView="0" workbookViewId="0" topLeftCell="A1">
      <selection activeCell="D10" sqref="D10"/>
    </sheetView>
  </sheetViews>
  <sheetFormatPr defaultColWidth="9.140625" defaultRowHeight="24.75" customHeight="1"/>
  <cols>
    <col min="1" max="1" width="10.28125" style="54" customWidth="1"/>
    <col min="2" max="2" width="40.8515625" style="50" customWidth="1"/>
    <col min="3" max="4" width="11.8515625" style="50" customWidth="1"/>
    <col min="5" max="5" width="13.7109375" style="58" customWidth="1"/>
    <col min="6" max="6" width="39.140625" style="4" customWidth="1"/>
  </cols>
  <sheetData>
    <row r="1" spans="1:6" ht="24.75" customHeight="1">
      <c r="A1" s="157" t="s">
        <v>29</v>
      </c>
      <c r="B1" s="157"/>
      <c r="C1" s="157"/>
      <c r="D1" s="157"/>
      <c r="E1" s="157"/>
      <c r="F1" s="157"/>
    </row>
    <row r="2" spans="1:6" ht="19.5" customHeight="1">
      <c r="A2" s="158"/>
      <c r="B2" s="158"/>
      <c r="C2" s="158"/>
      <c r="D2" s="158"/>
      <c r="E2" s="158"/>
      <c r="F2" s="158"/>
    </row>
    <row r="3" spans="1:6" ht="24.75" customHeight="1">
      <c r="A3" s="6" t="s">
        <v>10</v>
      </c>
      <c r="B3" s="46" t="s">
        <v>11</v>
      </c>
      <c r="C3" s="63" t="s">
        <v>14</v>
      </c>
      <c r="D3" s="63" t="s">
        <v>26</v>
      </c>
      <c r="E3" s="46" t="s">
        <v>12</v>
      </c>
      <c r="F3" s="7" t="s">
        <v>13</v>
      </c>
    </row>
    <row r="4" spans="1:6" s="3" customFormat="1" ht="9.75" customHeight="1">
      <c r="A4" s="52"/>
      <c r="B4" s="47"/>
      <c r="C4" s="47"/>
      <c r="D4" s="47"/>
      <c r="E4" s="55"/>
      <c r="F4" s="8"/>
    </row>
    <row r="5" spans="1:6" s="2" customFormat="1" ht="27" customHeight="1">
      <c r="A5" s="6">
        <v>4336</v>
      </c>
      <c r="B5" s="51" t="s">
        <v>30</v>
      </c>
      <c r="C5" s="51">
        <v>38790.52</v>
      </c>
      <c r="D5" s="51">
        <v>19395.26</v>
      </c>
      <c r="E5" s="45" t="s">
        <v>36</v>
      </c>
      <c r="F5" s="16"/>
    </row>
    <row r="6" spans="1:6" s="3" customFormat="1" ht="28.5" customHeight="1">
      <c r="A6" s="53">
        <v>4384</v>
      </c>
      <c r="B6" s="48" t="s">
        <v>31</v>
      </c>
      <c r="C6" s="51">
        <v>49488.56</v>
      </c>
      <c r="D6" s="51">
        <v>24744.28</v>
      </c>
      <c r="E6" s="56" t="s">
        <v>36</v>
      </c>
      <c r="F6" s="13"/>
    </row>
    <row r="7" spans="1:6" s="3" customFormat="1" ht="42" customHeight="1">
      <c r="A7" s="6">
        <v>4385</v>
      </c>
      <c r="B7" s="51" t="s">
        <v>32</v>
      </c>
      <c r="C7" s="51">
        <v>0</v>
      </c>
      <c r="D7" s="51">
        <v>0</v>
      </c>
      <c r="E7" s="56" t="s">
        <v>37</v>
      </c>
      <c r="F7" s="45" t="s">
        <v>38</v>
      </c>
    </row>
    <row r="8" spans="1:6" s="3" customFormat="1" ht="39.75" customHeight="1">
      <c r="A8" s="6">
        <v>4514</v>
      </c>
      <c r="B8" s="48" t="s">
        <v>33</v>
      </c>
      <c r="C8" s="51">
        <v>72754.09</v>
      </c>
      <c r="D8" s="51">
        <v>36377.04</v>
      </c>
      <c r="E8" s="56" t="s">
        <v>36</v>
      </c>
      <c r="F8" s="13"/>
    </row>
    <row r="9" spans="1:6" s="3" customFormat="1" ht="36.75" customHeight="1">
      <c r="A9" s="6">
        <v>4515</v>
      </c>
      <c r="B9" s="51" t="s">
        <v>34</v>
      </c>
      <c r="C9" s="51">
        <v>88336.25</v>
      </c>
      <c r="D9" s="51">
        <v>44168.12</v>
      </c>
      <c r="E9" s="45" t="s">
        <v>36</v>
      </c>
      <c r="F9" s="11"/>
    </row>
    <row r="10" spans="1:6" s="3" customFormat="1" ht="37.5" customHeight="1">
      <c r="A10" s="6">
        <v>4533</v>
      </c>
      <c r="B10" s="48" t="s">
        <v>35</v>
      </c>
      <c r="C10" s="51">
        <v>13269.47</v>
      </c>
      <c r="D10" s="51">
        <v>6634.74</v>
      </c>
      <c r="E10" s="56" t="s">
        <v>36</v>
      </c>
      <c r="F10" s="56"/>
    </row>
    <row r="11" spans="1:6" s="3" customFormat="1" ht="27" customHeight="1">
      <c r="A11" s="6"/>
      <c r="B11" s="51"/>
      <c r="C11" s="51"/>
      <c r="D11" s="51"/>
      <c r="E11" s="45"/>
      <c r="F11" s="11"/>
    </row>
    <row r="12" spans="1:6" s="3" customFormat="1" ht="27" customHeight="1">
      <c r="A12" s="6"/>
      <c r="B12" s="48"/>
      <c r="C12" s="51"/>
      <c r="D12" s="51"/>
      <c r="E12" s="56"/>
      <c r="F12" s="13"/>
    </row>
    <row r="13" spans="1:6" s="3" customFormat="1" ht="30" customHeight="1">
      <c r="A13" s="6"/>
      <c r="B13" s="51"/>
      <c r="C13" s="51"/>
      <c r="D13" s="51"/>
      <c r="E13" s="45"/>
      <c r="F13" s="16"/>
    </row>
    <row r="14" spans="1:6" ht="18.75" customHeight="1" thickBot="1">
      <c r="A14" s="113"/>
      <c r="B14" s="114"/>
      <c r="C14" s="114"/>
      <c r="D14" s="114"/>
      <c r="E14" s="115"/>
      <c r="F14" s="116"/>
    </row>
    <row r="15" spans="1:6" ht="32.25" customHeight="1" thickBot="1">
      <c r="A15" s="117" t="s">
        <v>27</v>
      </c>
      <c r="B15" s="118"/>
      <c r="C15" s="119">
        <f>SUM(C5:C14)</f>
        <v>262638.88999999996</v>
      </c>
      <c r="D15" s="119">
        <f>SUM(D5:D14)</f>
        <v>131319.43999999997</v>
      </c>
      <c r="E15" s="118"/>
      <c r="F15" s="120"/>
    </row>
    <row r="16" spans="1:6" ht="25.5" customHeight="1">
      <c r="A16" s="36"/>
      <c r="B16" s="49"/>
      <c r="C16" s="49"/>
      <c r="D16" s="49"/>
      <c r="E16" s="57"/>
      <c r="F16" s="38"/>
    </row>
    <row r="17" spans="1:6" ht="24.75" customHeight="1">
      <c r="A17" s="36"/>
      <c r="B17" s="49"/>
      <c r="C17" s="49"/>
      <c r="D17" s="49"/>
      <c r="E17" s="57"/>
      <c r="F17" s="44"/>
    </row>
  </sheetData>
  <sheetProtection/>
  <mergeCells count="2">
    <mergeCell ref="A1:F1"/>
    <mergeCell ref="A2:F2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GreenStone FCS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Dennison</dc:creator>
  <cp:keywords/>
  <dc:description/>
  <cp:lastModifiedBy>Ogden Township</cp:lastModifiedBy>
  <cp:lastPrinted>2023-02-12T15:39:38Z</cp:lastPrinted>
  <dcterms:created xsi:type="dcterms:W3CDTF">2003-06-09T15:01:39Z</dcterms:created>
  <dcterms:modified xsi:type="dcterms:W3CDTF">2023-02-12T15:40:01Z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1033-11.2.0.9052</vt:lpwstr>
  </property>
</Properties>
</file>